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85" yWindow="240" windowWidth="8715" windowHeight="8715"/>
  </bookViews>
  <sheets>
    <sheet name="DATOS GENERALES" sheetId="60" r:id="rId1"/>
    <sheet name="ENERO" sheetId="59" r:id="rId2"/>
    <sheet name="FEBRERO" sheetId="58" r:id="rId3"/>
    <sheet name="MARZO" sheetId="57" r:id="rId4"/>
    <sheet name="ABRIL" sheetId="56" r:id="rId5"/>
    <sheet name="MAYO" sheetId="55" r:id="rId6"/>
    <sheet name="JUNIO" sheetId="54" r:id="rId7"/>
    <sheet name="JULIO" sheetId="53" r:id="rId8"/>
    <sheet name="AGOSTO" sheetId="52" r:id="rId9"/>
    <sheet name="SEPTIEMBRE" sheetId="51" r:id="rId10"/>
    <sheet name="OCTUBRE" sheetId="50" r:id="rId11"/>
    <sheet name="NOVIEMBRE" sheetId="49" r:id="rId12"/>
    <sheet name="DICIEMBRE" sheetId="48" r:id="rId13"/>
  </sheets>
  <definedNames>
    <definedName name="_xlnm.Print_Area" localSheetId="4">ABRIL!$A$1:$P$31</definedName>
    <definedName name="_xlnm.Print_Area" localSheetId="8">AGOSTO!$A$1:$P$31</definedName>
    <definedName name="_xlnm.Print_Area" localSheetId="12">DICIEMBRE!$A$1:$P$31</definedName>
    <definedName name="_xlnm.Print_Area" localSheetId="1">ENERO!$A$1:$P$31</definedName>
    <definedName name="_xlnm.Print_Area" localSheetId="2">FEBRERO!$A$1:$P$31</definedName>
    <definedName name="_xlnm.Print_Area" localSheetId="7">JULIO!$A$1:$P$31</definedName>
    <definedName name="_xlnm.Print_Area" localSheetId="6">JUNIO!$A$1:$P$31</definedName>
    <definedName name="_xlnm.Print_Area" localSheetId="3">MARZO!$A$1:$P$31</definedName>
    <definedName name="_xlnm.Print_Area" localSheetId="5">MAYO!$A$1:$P$31</definedName>
    <definedName name="_xlnm.Print_Area" localSheetId="11">NOVIEMBRE!$A$1:$P$31</definedName>
    <definedName name="_xlnm.Print_Area" localSheetId="10">OCTUBRE!$A$1:$P$31</definedName>
    <definedName name="_xlnm.Print_Area" localSheetId="9">SEPTIEMBRE!$A$1:$P$31</definedName>
  </definedNames>
  <calcPr calcId="145621"/>
</workbook>
</file>

<file path=xl/calcChain.xml><?xml version="1.0" encoding="utf-8"?>
<calcChain xmlns="http://schemas.openxmlformats.org/spreadsheetml/2006/main">
  <c r="N19" i="59" l="1"/>
  <c r="O19" i="59" s="1"/>
  <c r="P19" i="59" s="1"/>
  <c r="H19" i="59"/>
  <c r="M19" i="59" s="1"/>
  <c r="E19" i="59"/>
  <c r="N12" i="59"/>
  <c r="O12" i="59" s="1"/>
  <c r="P12" i="59" s="1"/>
  <c r="P28" i="59" s="1"/>
  <c r="H12" i="59"/>
  <c r="M12" i="59" s="1"/>
  <c r="E12" i="59"/>
  <c r="N19" i="58"/>
  <c r="O19" i="58" s="1"/>
  <c r="P19" i="58" s="1"/>
  <c r="H19" i="58"/>
  <c r="M19" i="58" s="1"/>
  <c r="E19" i="58"/>
  <c r="N12" i="58"/>
  <c r="O12" i="58" s="1"/>
  <c r="P12" i="58" s="1"/>
  <c r="P28" i="58" s="1"/>
  <c r="H12" i="58"/>
  <c r="M12" i="58" s="1"/>
  <c r="E12" i="58"/>
  <c r="N19" i="57"/>
  <c r="O19" i="57" s="1"/>
  <c r="P19" i="57" s="1"/>
  <c r="H19" i="57"/>
  <c r="M19" i="57" s="1"/>
  <c r="E19" i="57"/>
  <c r="N12" i="57"/>
  <c r="O12" i="57" s="1"/>
  <c r="P12" i="57" s="1"/>
  <c r="P28" i="57" s="1"/>
  <c r="H12" i="57"/>
  <c r="M12" i="57" s="1"/>
  <c r="E12" i="57"/>
  <c r="N19" i="56"/>
  <c r="O19" i="56" s="1"/>
  <c r="P19" i="56" s="1"/>
  <c r="H19" i="56"/>
  <c r="M19" i="56" s="1"/>
  <c r="E19" i="56"/>
  <c r="N12" i="56"/>
  <c r="O12" i="56" s="1"/>
  <c r="P12" i="56" s="1"/>
  <c r="P28" i="56" s="1"/>
  <c r="H12" i="56"/>
  <c r="M12" i="56" s="1"/>
  <c r="E12" i="56"/>
  <c r="N19" i="55"/>
  <c r="O19" i="55" s="1"/>
  <c r="P19" i="55" s="1"/>
  <c r="H19" i="55"/>
  <c r="M19" i="55" s="1"/>
  <c r="E19" i="55"/>
  <c r="N12" i="55"/>
  <c r="O12" i="55" s="1"/>
  <c r="P12" i="55" s="1"/>
  <c r="P28" i="55" s="1"/>
  <c r="H12" i="55"/>
  <c r="M12" i="55" s="1"/>
  <c r="E12" i="55"/>
  <c r="N19" i="54"/>
  <c r="O19" i="54" s="1"/>
  <c r="P19" i="54" s="1"/>
  <c r="H19" i="54"/>
  <c r="M19" i="54" s="1"/>
  <c r="E19" i="54"/>
  <c r="N12" i="54"/>
  <c r="O12" i="54" s="1"/>
  <c r="P12" i="54" s="1"/>
  <c r="P28" i="54" s="1"/>
  <c r="H12" i="54"/>
  <c r="M12" i="54" s="1"/>
  <c r="E12" i="54"/>
  <c r="N19" i="53"/>
  <c r="O19" i="53" s="1"/>
  <c r="P19" i="53" s="1"/>
  <c r="H19" i="53"/>
  <c r="M19" i="53" s="1"/>
  <c r="E19" i="53"/>
  <c r="N12" i="53"/>
  <c r="O12" i="53" s="1"/>
  <c r="P12" i="53" s="1"/>
  <c r="P28" i="53" s="1"/>
  <c r="H12" i="53"/>
  <c r="M12" i="53" s="1"/>
  <c r="E12" i="53"/>
  <c r="N19" i="52"/>
  <c r="O19" i="52" s="1"/>
  <c r="P19" i="52" s="1"/>
  <c r="H19" i="52"/>
  <c r="M19" i="52" s="1"/>
  <c r="E19" i="52"/>
  <c r="N12" i="52"/>
  <c r="O12" i="52" s="1"/>
  <c r="P12" i="52" s="1"/>
  <c r="P28" i="52" s="1"/>
  <c r="H12" i="52"/>
  <c r="M12" i="52" s="1"/>
  <c r="E12" i="52"/>
  <c r="N19" i="51"/>
  <c r="O19" i="51" s="1"/>
  <c r="P19" i="51" s="1"/>
  <c r="H19" i="51"/>
  <c r="M19" i="51" s="1"/>
  <c r="E19" i="51"/>
  <c r="N12" i="51"/>
  <c r="O12" i="51" s="1"/>
  <c r="P12" i="51" s="1"/>
  <c r="P28" i="51" s="1"/>
  <c r="H12" i="51"/>
  <c r="M12" i="51" s="1"/>
  <c r="E12" i="51"/>
  <c r="N19" i="50"/>
  <c r="O19" i="50" s="1"/>
  <c r="P19" i="50" s="1"/>
  <c r="H19" i="50"/>
  <c r="M19" i="50" s="1"/>
  <c r="E19" i="50"/>
  <c r="N12" i="50"/>
  <c r="O12" i="50" s="1"/>
  <c r="P12" i="50" s="1"/>
  <c r="P28" i="50" s="1"/>
  <c r="H12" i="50"/>
  <c r="M12" i="50" s="1"/>
  <c r="E12" i="50"/>
  <c r="N19" i="49"/>
  <c r="O19" i="49" s="1"/>
  <c r="P19" i="49" s="1"/>
  <c r="H19" i="49"/>
  <c r="M19" i="49" s="1"/>
  <c r="E19" i="49"/>
  <c r="N12" i="49"/>
  <c r="O12" i="49" s="1"/>
  <c r="P12" i="49" s="1"/>
  <c r="P28" i="49" s="1"/>
  <c r="H12" i="49"/>
  <c r="M12" i="49" s="1"/>
  <c r="E12" i="49"/>
  <c r="P28" i="48"/>
  <c r="P19" i="48"/>
  <c r="P12" i="48"/>
  <c r="O19" i="48"/>
  <c r="O12" i="48"/>
  <c r="N19" i="48"/>
  <c r="M19" i="48"/>
  <c r="N12" i="48"/>
  <c r="M12" i="48"/>
  <c r="H12" i="48"/>
  <c r="H19" i="48"/>
  <c r="E19" i="48"/>
  <c r="E12" i="48"/>
</calcChain>
</file>

<file path=xl/sharedStrings.xml><?xml version="1.0" encoding="utf-8"?>
<sst xmlns="http://schemas.openxmlformats.org/spreadsheetml/2006/main" count="376" uniqueCount="46">
  <si>
    <t>DISPONIBILIDAD</t>
  </si>
  <si>
    <t>INVENTARIO INICIAL</t>
  </si>
  <si>
    <t>VENTAS INTERNAS</t>
  </si>
  <si>
    <t>DEVOLUCIONES S/VENTAS</t>
  </si>
  <si>
    <t>INVENTARIO FINAL</t>
  </si>
  <si>
    <t>TOTAL</t>
  </si>
  <si>
    <t>OBSERVACIONES:</t>
  </si>
  <si>
    <t>RETIROS, DESAFECTACIONES O AUTOCONSUMO</t>
  </si>
  <si>
    <t>UNIDADES SUJETAS AL IMPUESTO</t>
  </si>
  <si>
    <t xml:space="preserve">NOTA:ES UN CUADRO POR CADA MES COMPRENDIDO EN EL PERIODO O EJERCICIO DICTAMINADO </t>
  </si>
  <si>
    <t>UNIDADES POR CAJA, CAJETILLA O TIPO DE EMPAQUE</t>
  </si>
  <si>
    <t>CIGARRILLOS</t>
  </si>
  <si>
    <t>fum</t>
  </si>
  <si>
    <t>PUROS O HABANOS</t>
  </si>
  <si>
    <t>habanos</t>
  </si>
  <si>
    <t>DIFERENCIAL DE PRECIOS</t>
  </si>
  <si>
    <t>COMPRAS</t>
  </si>
  <si>
    <t>EXPORTACIONES</t>
  </si>
  <si>
    <t>7 = 5+6</t>
  </si>
  <si>
    <t>12 = 7-8-9-10+11</t>
  </si>
  <si>
    <t>13 = 8+9+10-11</t>
  </si>
  <si>
    <t>14 = 11*4</t>
  </si>
  <si>
    <t>15 = 14*39% y/ó 100%</t>
  </si>
  <si>
    <t xml:space="preserve">      ANEXO  N° 9  C.1</t>
  </si>
  <si>
    <t>BASE IMPONIBLE AD-VALOREM</t>
  </si>
  <si>
    <t>IMPUESTO AD-VALOREM</t>
  </si>
  <si>
    <t>PRECIO DE VENTA SUGERIDO AL PÚBLICO SIN  IVA y ESPECÍFICO</t>
  </si>
  <si>
    <t>DATOS GENERALES</t>
  </si>
  <si>
    <t>CÓDIGOS</t>
  </si>
  <si>
    <t>CONTRIBUYENTE:</t>
  </si>
  <si>
    <t>VERSIÓN</t>
  </si>
  <si>
    <t>V1</t>
  </si>
  <si>
    <t>N.I.T.:</t>
  </si>
  <si>
    <t>CÓDIGO ANEXO</t>
  </si>
  <si>
    <t>AN09</t>
  </si>
  <si>
    <t>ANEXO:</t>
  </si>
  <si>
    <t>PERÍODO:</t>
  </si>
  <si>
    <t>AL 31 DE DICIEMBRE DE 2016</t>
  </si>
  <si>
    <t>MONEDA:</t>
  </si>
  <si>
    <t>(EXPRESADO EN DÓLARES DE LOS ESTADOS UNIDOS DE AMÉRICA)</t>
  </si>
  <si>
    <t>ANEXO 9C.1 - Tabaco Diferencial de Precios</t>
  </si>
  <si>
    <t>MARCA O DENOMINACIÓN DEL PRODUCTO</t>
  </si>
  <si>
    <t>PRECIO DE VENTA AL PÚBLICO SIN IVA</t>
  </si>
  <si>
    <t>CÁLCULO DE IMPUESTO ESPECÍFICO Y AD-VALOREM SOBRE PRODUCTOS DEL TABACO</t>
  </si>
  <si>
    <t>S.A.</t>
  </si>
  <si>
    <t>0000-000000-000-0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</si>
</sst>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$&quot;* #,##0.00_-;\-&quot;$&quot;* #,##0.00_-;_-&quot;$&quot;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9" borderId="0" applyNumberFormat="0" applyBorder="0" applyAlignment="0" applyProtection="0"/>
    <xf numFmtId="0" fontId="15" fillId="21" borderId="19" applyNumberFormat="0" applyAlignment="0" applyProtection="0"/>
    <xf numFmtId="0" fontId="16" fillId="22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9" fillId="12" borderId="19" applyNumberFormat="0" applyAlignment="0" applyProtection="0"/>
    <xf numFmtId="0" fontId="20" fillId="8" borderId="0" applyNumberFormat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1" fillId="28" borderId="22" applyNumberFormat="0" applyFont="0" applyAlignment="0" applyProtection="0"/>
    <xf numFmtId="9" fontId="11" fillId="0" borderId="0" applyFont="0" applyFill="0" applyBorder="0" applyAlignment="0" applyProtection="0"/>
    <xf numFmtId="0" fontId="23" fillId="21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1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8" xfId="0" applyFont="1" applyBorder="1"/>
    <xf numFmtId="3" fontId="3" fillId="0" borderId="8" xfId="0" applyNumberFormat="1" applyFont="1" applyBorder="1"/>
    <xf numFmtId="0" fontId="3" fillId="0" borderId="0" xfId="0" applyFont="1" applyBorder="1"/>
    <xf numFmtId="0" fontId="7" fillId="3" borderId="0" xfId="0" applyFont="1" applyFill="1"/>
    <xf numFmtId="0" fontId="8" fillId="3" borderId="0" xfId="0" applyFont="1" applyFill="1"/>
    <xf numFmtId="0" fontId="3" fillId="3" borderId="0" xfId="0" applyFont="1" applyFill="1"/>
    <xf numFmtId="0" fontId="7" fillId="0" borderId="0" xfId="0" applyFont="1"/>
    <xf numFmtId="0" fontId="8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6" fillId="2" borderId="6" xfId="0" applyFont="1" applyFill="1" applyBorder="1" applyAlignment="1">
      <alignment horizontal="center" vertical="center" wrapText="1"/>
    </xf>
    <xf numFmtId="44" fontId="3" fillId="0" borderId="7" xfId="0" applyNumberFormat="1" applyFont="1" applyBorder="1"/>
    <xf numFmtId="44" fontId="3" fillId="0" borderId="8" xfId="0" applyNumberFormat="1" applyFont="1" applyBorder="1"/>
    <xf numFmtId="44" fontId="3" fillId="0" borderId="8" xfId="0" applyNumberFormat="1" applyFont="1" applyBorder="1" applyAlignment="1">
      <alignment horizontal="right"/>
    </xf>
    <xf numFmtId="44" fontId="4" fillId="4" borderId="11" xfId="1" applyNumberFormat="1" applyFont="1" applyFill="1" applyBorder="1" applyAlignment="1">
      <alignment horizontal="right"/>
    </xf>
    <xf numFmtId="44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1" fillId="0" borderId="0" xfId="2"/>
    <xf numFmtId="0" fontId="10" fillId="6" borderId="16" xfId="2" applyFont="1" applyFill="1" applyBorder="1"/>
    <xf numFmtId="0" fontId="10" fillId="6" borderId="2" xfId="2" applyFont="1" applyFill="1" applyBorder="1"/>
    <xf numFmtId="0" fontId="10" fillId="6" borderId="17" xfId="2" applyFont="1" applyFill="1" applyBorder="1"/>
    <xf numFmtId="0" fontId="10" fillId="6" borderId="2" xfId="2" applyFont="1" applyFill="1" applyBorder="1" applyAlignment="1">
      <alignment horizontal="center" vertical="center"/>
    </xf>
    <xf numFmtId="0" fontId="10" fillId="6" borderId="18" xfId="2" applyFont="1" applyFill="1" applyBorder="1"/>
    <xf numFmtId="0" fontId="5" fillId="6" borderId="4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/>
    </xf>
    <xf numFmtId="0" fontId="10" fillId="5" borderId="15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Millares 2" xfId="35"/>
    <cellStyle name="Moneda" xfId="1" builtinId="4"/>
    <cellStyle name="Moneda 2" xfId="36"/>
    <cellStyle name="Neutral 2" xfId="37"/>
    <cellStyle name="Normal" xfId="0" builtinId="0"/>
    <cellStyle name="Normal 2" xfId="2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H14" sqref="H14"/>
    </sheetView>
  </sheetViews>
  <sheetFormatPr baseColWidth="10" defaultRowHeight="15"/>
  <cols>
    <col min="1" max="1" width="11.42578125" style="25"/>
    <col min="2" max="2" width="20.140625" style="25" bestFit="1" customWidth="1"/>
    <col min="3" max="3" width="58.7109375" style="25" bestFit="1" customWidth="1"/>
    <col min="4" max="4" width="11.42578125" style="25"/>
    <col min="5" max="5" width="24.42578125" style="25" customWidth="1"/>
    <col min="6" max="6" width="14.42578125" style="25" customWidth="1"/>
    <col min="7" max="16384" width="11.42578125" style="25"/>
  </cols>
  <sheetData>
    <row r="2" spans="2:6" ht="15.75" thickBot="1"/>
    <row r="3" spans="2:6" ht="15.75" thickBot="1">
      <c r="B3" s="32" t="s">
        <v>27</v>
      </c>
      <c r="C3" s="33"/>
      <c r="E3" s="32" t="s">
        <v>28</v>
      </c>
      <c r="F3" s="33"/>
    </row>
    <row r="4" spans="2:6">
      <c r="B4" s="26"/>
      <c r="C4" s="27"/>
      <c r="E4" s="26"/>
      <c r="F4" s="27"/>
    </row>
    <row r="5" spans="2:6">
      <c r="B5" s="28" t="s">
        <v>29</v>
      </c>
      <c r="C5" s="29" t="s">
        <v>44</v>
      </c>
      <c r="E5" s="28" t="s">
        <v>30</v>
      </c>
      <c r="F5" s="29" t="s">
        <v>31</v>
      </c>
    </row>
    <row r="6" spans="2:6">
      <c r="B6" s="28"/>
      <c r="C6" s="29"/>
      <c r="E6" s="28"/>
      <c r="F6" s="29"/>
    </row>
    <row r="7" spans="2:6" ht="15.75" thickBot="1">
      <c r="B7" s="28" t="s">
        <v>32</v>
      </c>
      <c r="C7" s="29" t="s">
        <v>45</v>
      </c>
      <c r="E7" s="30" t="s">
        <v>33</v>
      </c>
      <c r="F7" s="31" t="s">
        <v>34</v>
      </c>
    </row>
    <row r="8" spans="2:6">
      <c r="B8" s="28"/>
      <c r="C8" s="29"/>
    </row>
    <row r="9" spans="2:6">
      <c r="B9" s="28" t="s">
        <v>35</v>
      </c>
      <c r="C9" s="29" t="s">
        <v>40</v>
      </c>
    </row>
    <row r="10" spans="2:6">
      <c r="B10" s="28"/>
      <c r="C10" s="29"/>
    </row>
    <row r="11" spans="2:6">
      <c r="B11" s="28" t="s">
        <v>36</v>
      </c>
      <c r="C11" s="29" t="s">
        <v>37</v>
      </c>
    </row>
    <row r="12" spans="2:6">
      <c r="B12" s="28"/>
      <c r="C12" s="29"/>
    </row>
    <row r="13" spans="2:6" ht="15.75" thickBot="1">
      <c r="B13" s="30" t="s">
        <v>38</v>
      </c>
      <c r="C13" s="31" t="s">
        <v>39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29:P31"/>
    <mergeCell ref="K7:K9"/>
    <mergeCell ref="L7:L9"/>
    <mergeCell ref="M7:M9"/>
    <mergeCell ref="N7:N9"/>
    <mergeCell ref="A28:O28"/>
    <mergeCell ref="A3:P5"/>
    <mergeCell ref="A6:A9"/>
    <mergeCell ref="B7:B9"/>
    <mergeCell ref="C7:C9"/>
    <mergeCell ref="E7:E9"/>
    <mergeCell ref="G7:G9"/>
    <mergeCell ref="H7:H9"/>
    <mergeCell ref="I7:I9"/>
    <mergeCell ref="J7:J9"/>
    <mergeCell ref="D7:D9"/>
    <mergeCell ref="F7:F9"/>
    <mergeCell ref="O7:O9"/>
    <mergeCell ref="P7:P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A3" sqref="A3:P5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F37" sqref="F37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D7" sqref="D7:D9"/>
    </sheetView>
  </sheetViews>
  <sheetFormatPr baseColWidth="10" defaultRowHeight="12.75"/>
  <cols>
    <col min="1" max="1" width="16.140625" style="1" customWidth="1"/>
    <col min="2" max="2" width="10.140625" style="1" customWidth="1"/>
    <col min="3" max="4" width="10.28515625" style="1" customWidth="1"/>
    <col min="5" max="6" width="9.42578125" style="1" customWidth="1"/>
    <col min="7" max="7" width="9.5703125" style="1" customWidth="1"/>
    <col min="8" max="8" width="12.28515625" style="1" customWidth="1"/>
    <col min="9" max="9" width="11.7109375" style="1" customWidth="1"/>
    <col min="10" max="10" width="10.28515625" style="1" customWidth="1"/>
    <col min="11" max="11" width="13" style="1" customWidth="1"/>
    <col min="12" max="12" width="10.85546875" style="1" customWidth="1"/>
    <col min="13" max="13" width="10.5703125" style="1" customWidth="1"/>
    <col min="14" max="14" width="10.28515625" style="1" customWidth="1"/>
    <col min="15" max="15" width="10.85546875" style="1" customWidth="1"/>
    <col min="16" max="16" width="11" style="1" bestFit="1" customWidth="1"/>
    <col min="17" max="17" width="2.42578125" style="1" customWidth="1"/>
    <col min="18" max="16384" width="11.42578125" style="1"/>
  </cols>
  <sheetData>
    <row r="1" spans="1:16">
      <c r="P1" s="2" t="s">
        <v>23</v>
      </c>
    </row>
    <row r="2" spans="1:16" ht="13.5" thickBot="1"/>
    <row r="3" spans="1:16">
      <c r="A3" s="49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3.5" thickBo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28.5" customHeight="1" thickBot="1">
      <c r="A6" s="46" t="s">
        <v>41</v>
      </c>
      <c r="B6" s="11">
        <v>1</v>
      </c>
      <c r="C6" s="11">
        <v>2</v>
      </c>
      <c r="D6" s="21">
        <v>3</v>
      </c>
      <c r="E6" s="13">
        <v>4</v>
      </c>
      <c r="F6" s="13">
        <v>5</v>
      </c>
      <c r="G6" s="13">
        <v>6</v>
      </c>
      <c r="H6" s="13" t="s">
        <v>18</v>
      </c>
      <c r="I6" s="13">
        <v>8</v>
      </c>
      <c r="J6" s="13">
        <v>9</v>
      </c>
      <c r="K6" s="13">
        <v>10</v>
      </c>
      <c r="L6" s="13">
        <v>11</v>
      </c>
      <c r="M6" s="13" t="s">
        <v>19</v>
      </c>
      <c r="N6" s="13" t="s">
        <v>20</v>
      </c>
      <c r="O6" s="13" t="s">
        <v>21</v>
      </c>
      <c r="P6" s="13" t="s">
        <v>22</v>
      </c>
    </row>
    <row r="7" spans="1:16" ht="22.5" customHeight="1">
      <c r="A7" s="47"/>
      <c r="B7" s="46" t="s">
        <v>10</v>
      </c>
      <c r="C7" s="46" t="s">
        <v>26</v>
      </c>
      <c r="D7" s="46" t="s">
        <v>42</v>
      </c>
      <c r="E7" s="46" t="s">
        <v>15</v>
      </c>
      <c r="F7" s="46" t="s">
        <v>1</v>
      </c>
      <c r="G7" s="46" t="s">
        <v>16</v>
      </c>
      <c r="H7" s="58" t="s">
        <v>0</v>
      </c>
      <c r="I7" s="46" t="s">
        <v>17</v>
      </c>
      <c r="J7" s="46" t="s">
        <v>2</v>
      </c>
      <c r="K7" s="46" t="s">
        <v>7</v>
      </c>
      <c r="L7" s="46" t="s">
        <v>3</v>
      </c>
      <c r="M7" s="46" t="s">
        <v>4</v>
      </c>
      <c r="N7" s="46" t="s">
        <v>8</v>
      </c>
      <c r="O7" s="46" t="s">
        <v>24</v>
      </c>
      <c r="P7" s="46" t="s">
        <v>25</v>
      </c>
    </row>
    <row r="8" spans="1:16">
      <c r="A8" s="47"/>
      <c r="B8" s="47"/>
      <c r="C8" s="47"/>
      <c r="D8" s="47"/>
      <c r="E8" s="47"/>
      <c r="F8" s="47"/>
      <c r="G8" s="47"/>
      <c r="H8" s="59"/>
      <c r="I8" s="47"/>
      <c r="J8" s="47"/>
      <c r="K8" s="47"/>
      <c r="L8" s="47"/>
      <c r="M8" s="47"/>
      <c r="N8" s="47"/>
      <c r="O8" s="47"/>
      <c r="P8" s="47"/>
    </row>
    <row r="9" spans="1:16" ht="38.25" customHeight="1" thickBot="1">
      <c r="A9" s="48"/>
      <c r="B9" s="48"/>
      <c r="C9" s="48"/>
      <c r="D9" s="48"/>
      <c r="E9" s="48"/>
      <c r="F9" s="48"/>
      <c r="G9" s="48"/>
      <c r="H9" s="60"/>
      <c r="I9" s="48"/>
      <c r="J9" s="48"/>
      <c r="K9" s="48"/>
      <c r="L9" s="48"/>
      <c r="M9" s="48"/>
      <c r="N9" s="48"/>
      <c r="O9" s="48"/>
      <c r="P9" s="48"/>
    </row>
    <row r="10" spans="1:16">
      <c r="A10" s="3"/>
      <c r="B10" s="4"/>
      <c r="C10" s="15"/>
      <c r="D10" s="15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4"/>
    </row>
    <row r="11" spans="1:16">
      <c r="A11" s="12" t="s">
        <v>11</v>
      </c>
      <c r="B11" s="4"/>
      <c r="C11" s="15"/>
      <c r="D11" s="15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5"/>
      <c r="P11" s="15"/>
    </row>
    <row r="12" spans="1:16">
      <c r="A12" s="3" t="s">
        <v>12</v>
      </c>
      <c r="B12" s="24">
        <v>100</v>
      </c>
      <c r="C12" s="18">
        <v>2</v>
      </c>
      <c r="D12" s="18">
        <v>5.5</v>
      </c>
      <c r="E12" s="23">
        <f>+D12-C12</f>
        <v>3.5</v>
      </c>
      <c r="F12" s="19">
        <v>100</v>
      </c>
      <c r="G12" s="19">
        <v>1000</v>
      </c>
      <c r="H12" s="19">
        <f>+F12+G12</f>
        <v>1100</v>
      </c>
      <c r="I12" s="19">
        <v>0</v>
      </c>
      <c r="J12" s="19">
        <v>500</v>
      </c>
      <c r="K12" s="19">
        <v>0</v>
      </c>
      <c r="L12" s="19">
        <v>0</v>
      </c>
      <c r="M12" s="19">
        <f>+H12-I12-J12-K12+L12</f>
        <v>600</v>
      </c>
      <c r="N12" s="19">
        <f>+I12+J12+K12-L12</f>
        <v>500</v>
      </c>
      <c r="O12" s="16">
        <f>+N12*E12</f>
        <v>1750</v>
      </c>
      <c r="P12" s="16">
        <f>+O12*39%</f>
        <v>682.5</v>
      </c>
    </row>
    <row r="13" spans="1:16">
      <c r="A13" s="3"/>
      <c r="B13" s="4"/>
      <c r="C13" s="15"/>
      <c r="D13" s="15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5"/>
      <c r="P13" s="15"/>
    </row>
    <row r="14" spans="1:16">
      <c r="A14" s="3"/>
      <c r="B14" s="4"/>
      <c r="C14" s="15"/>
      <c r="D14" s="15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5"/>
      <c r="P14" s="15"/>
    </row>
    <row r="15" spans="1:16">
      <c r="A15" s="3"/>
      <c r="B15" s="4"/>
      <c r="C15" s="15"/>
      <c r="D15" s="15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</row>
    <row r="16" spans="1:16">
      <c r="A16" s="3"/>
      <c r="B16" s="24"/>
      <c r="C16" s="18"/>
      <c r="D16" s="18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>
      <c r="A17" s="3"/>
      <c r="B17" s="4"/>
      <c r="C17" s="15"/>
      <c r="D17" s="15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6"/>
      <c r="P17" s="16"/>
    </row>
    <row r="18" spans="1:16">
      <c r="A18" s="12" t="s">
        <v>13</v>
      </c>
      <c r="B18" s="4"/>
      <c r="C18" s="15"/>
      <c r="D18" s="15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6"/>
      <c r="P18" s="16"/>
    </row>
    <row r="19" spans="1:16">
      <c r="A19" s="3" t="s">
        <v>14</v>
      </c>
      <c r="B19" s="24">
        <v>50</v>
      </c>
      <c r="C19" s="18">
        <v>5</v>
      </c>
      <c r="D19" s="18">
        <v>7.5</v>
      </c>
      <c r="E19" s="23">
        <f>+D19-C19</f>
        <v>2.5</v>
      </c>
      <c r="F19" s="19">
        <v>100</v>
      </c>
      <c r="G19" s="19">
        <v>500</v>
      </c>
      <c r="H19" s="19">
        <f>+F19+G19</f>
        <v>600</v>
      </c>
      <c r="I19" s="19">
        <v>0</v>
      </c>
      <c r="J19" s="19">
        <v>100</v>
      </c>
      <c r="K19" s="19">
        <v>0</v>
      </c>
      <c r="L19" s="19">
        <v>0</v>
      </c>
      <c r="M19" s="19">
        <f>+H19-I19-J19-K19+L19</f>
        <v>500</v>
      </c>
      <c r="N19" s="19">
        <f>+I19+J19+K19-L19</f>
        <v>100</v>
      </c>
      <c r="O19" s="16">
        <f>+N19*E19</f>
        <v>250</v>
      </c>
      <c r="P19" s="16">
        <f>+O19*100%</f>
        <v>250</v>
      </c>
    </row>
    <row r="20" spans="1:16">
      <c r="A20" s="3"/>
      <c r="B20" s="4"/>
      <c r="C20" s="15"/>
      <c r="D20" s="15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6"/>
      <c r="P20" s="16"/>
    </row>
    <row r="21" spans="1:16">
      <c r="A21" s="3"/>
      <c r="B21" s="24"/>
      <c r="C21" s="18"/>
      <c r="D21" s="18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6"/>
      <c r="P21" s="16"/>
    </row>
    <row r="22" spans="1:16">
      <c r="A22" s="3"/>
      <c r="B22" s="4"/>
      <c r="C22" s="15"/>
      <c r="D22" s="15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6"/>
      <c r="P22" s="16"/>
    </row>
    <row r="23" spans="1:16">
      <c r="A23" s="3"/>
      <c r="B23" s="4"/>
      <c r="C23" s="15"/>
      <c r="D23" s="15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6"/>
      <c r="P23" s="16"/>
    </row>
    <row r="24" spans="1:16">
      <c r="A24" s="3"/>
      <c r="B24" s="4"/>
      <c r="C24" s="15"/>
      <c r="D24" s="15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6"/>
      <c r="P24" s="16"/>
    </row>
    <row r="25" spans="1:16">
      <c r="A25" s="3"/>
      <c r="B25" s="4"/>
      <c r="C25" s="15"/>
      <c r="D25" s="15"/>
      <c r="E25" s="23"/>
      <c r="F25" s="19"/>
      <c r="G25" s="19"/>
      <c r="H25" s="19"/>
      <c r="I25" s="19"/>
      <c r="J25" s="19"/>
      <c r="K25" s="19"/>
      <c r="L25" s="19"/>
      <c r="M25" s="19"/>
      <c r="N25" s="19"/>
      <c r="O25" s="16"/>
      <c r="P25" s="16"/>
    </row>
    <row r="26" spans="1:16">
      <c r="A26" s="3"/>
      <c r="B26" s="4"/>
      <c r="C26" s="15"/>
      <c r="D26" s="15"/>
      <c r="E26" s="23"/>
      <c r="F26" s="19"/>
      <c r="G26" s="19"/>
      <c r="H26" s="19"/>
      <c r="I26" s="19"/>
      <c r="J26" s="19"/>
      <c r="K26" s="19"/>
      <c r="L26" s="19"/>
      <c r="M26" s="19"/>
      <c r="N26" s="19"/>
      <c r="O26" s="16"/>
      <c r="P26" s="16"/>
    </row>
    <row r="27" spans="1:16" ht="13.5" thickBot="1">
      <c r="A27" s="3"/>
      <c r="B27" s="4"/>
      <c r="C27" s="15"/>
      <c r="D27" s="15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</row>
    <row r="28" spans="1:16" ht="13.5" thickBot="1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7">
        <f>SUM(P10:P27)</f>
        <v>932.5</v>
      </c>
    </row>
    <row r="29" spans="1:16" ht="6" customHeight="1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38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4" ht="15.75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5.7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4" ht="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>
      <c r="A47" s="10"/>
      <c r="B47" s="10"/>
      <c r="C47" s="10"/>
      <c r="D47" s="10"/>
    </row>
    <row r="48" spans="1:14">
      <c r="A48" s="10"/>
      <c r="B48" s="10"/>
      <c r="C48" s="10"/>
      <c r="D48" s="10"/>
    </row>
    <row r="50" spans="1:4">
      <c r="A50" s="10"/>
      <c r="B50" s="10"/>
      <c r="C50" s="10"/>
      <c r="D50" s="10"/>
    </row>
  </sheetData>
  <mergeCells count="19">
    <mergeCell ref="A3:P5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P7:P9"/>
    <mergeCell ref="A28:O28"/>
    <mergeCell ref="A29:P31"/>
    <mergeCell ref="J7:J9"/>
    <mergeCell ref="K7:K9"/>
    <mergeCell ref="L7:L9"/>
    <mergeCell ref="M7:M9"/>
    <mergeCell ref="N7:N9"/>
    <mergeCell ref="O7:O9"/>
  </mergeCells>
  <pageMargins left="0.39370078740157483" right="0.1574803149606299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DATOS GENERALES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Propiadad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Molina</dc:creator>
  <cp:lastModifiedBy>Juan Manuel Ceron Garcia</cp:lastModifiedBy>
  <cp:lastPrinted>2016-12-08T16:35:10Z</cp:lastPrinted>
  <dcterms:created xsi:type="dcterms:W3CDTF">2002-06-02T20:52:33Z</dcterms:created>
  <dcterms:modified xsi:type="dcterms:W3CDTF">2017-02-13T14:36:01Z</dcterms:modified>
</cp:coreProperties>
</file>